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490" windowHeight="77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31" i="1"/>
  <c r="C130"/>
  <c r="C121"/>
  <c r="C106"/>
  <c r="C105"/>
  <c r="C96"/>
  <c r="C94"/>
  <c r="C42"/>
  <c r="C23"/>
  <c r="C22" s="1"/>
  <c r="C7"/>
  <c r="C57"/>
  <c r="C59"/>
  <c r="C158" l="1"/>
  <c r="C155"/>
  <c r="C159"/>
  <c r="C164" l="1"/>
  <c r="C173"/>
  <c r="C172"/>
  <c r="C171"/>
  <c r="C166"/>
  <c r="C153"/>
  <c r="C148"/>
  <c r="C152"/>
  <c r="C151"/>
  <c r="C87"/>
  <c r="C88"/>
  <c r="C73"/>
  <c r="C14" l="1"/>
  <c r="C13" s="1"/>
  <c r="C38" l="1"/>
  <c r="C32" s="1"/>
  <c r="C30"/>
  <c r="C29" s="1"/>
  <c r="C89"/>
  <c r="C90"/>
  <c r="C168"/>
  <c r="C167" s="1"/>
  <c r="C165"/>
  <c r="C162"/>
  <c r="C154"/>
  <c r="C150"/>
  <c r="C147"/>
  <c r="C146" s="1"/>
  <c r="C129"/>
  <c r="C125"/>
  <c r="C123"/>
  <c r="C122"/>
  <c r="C120"/>
  <c r="C114"/>
  <c r="C109"/>
  <c r="C108" s="1"/>
  <c r="C107" s="1"/>
  <c r="C104"/>
  <c r="C102"/>
  <c r="C99"/>
  <c r="C95"/>
  <c r="C93"/>
  <c r="C82"/>
  <c r="C75"/>
  <c r="C69"/>
  <c r="C64"/>
  <c r="C21"/>
  <c r="C19"/>
  <c r="C6" s="1"/>
  <c r="C119" l="1"/>
  <c r="C113" s="1"/>
  <c r="C112" s="1"/>
  <c r="C86"/>
  <c r="C85" s="1"/>
  <c r="C84" s="1"/>
  <c r="C92"/>
  <c r="C91" s="1"/>
  <c r="C128"/>
  <c r="C127" s="1"/>
  <c r="C98"/>
  <c r="C97" s="1"/>
  <c r="C5"/>
  <c r="C56"/>
  <c r="C55" s="1"/>
  <c r="C68"/>
  <c r="C67" s="1"/>
  <c r="C161"/>
  <c r="C160" s="1"/>
  <c r="C28"/>
  <c r="C27" s="1"/>
  <c r="C149"/>
  <c r="C145" s="1"/>
  <c r="C174" l="1"/>
</calcChain>
</file>

<file path=xl/sharedStrings.xml><?xml version="1.0" encoding="utf-8"?>
<sst xmlns="http://schemas.openxmlformats.org/spreadsheetml/2006/main" count="332" uniqueCount="271">
  <si>
    <t>Сумма</t>
  </si>
  <si>
    <t>Муниципальная программа 1. Муниципальная программа «Формирование, эффективное использование, распоряжение и содержание муниципального имущества, мероприятия по землеустройству и землепользованию на территории муниципального образования городское поселение Печенга Печенгского района Мурманской области на 2016 год»</t>
  </si>
  <si>
    <t>70 1 00 00000</t>
  </si>
  <si>
    <t>Подпрограмма 1 Управление имуществом муниципального образования г.п. Печенга</t>
  </si>
  <si>
    <t>70 1 10 00000</t>
  </si>
  <si>
    <t>Основное мероприятие 1. Содержание имущества казны</t>
  </si>
  <si>
    <t>70 1 11 00000</t>
  </si>
  <si>
    <t>Возмещение затрат на содержание и ремонт объектов незаселенного жилого и нежилого фонда и на содержание доли общего имущества в многоквартирном  доме.</t>
  </si>
  <si>
    <t>70 1 11 46040</t>
  </si>
  <si>
    <t>Консервация объектов муниципальной казны.</t>
  </si>
  <si>
    <t xml:space="preserve">Демонтаж зданий и сооружений находящихся в аварийном состоянии </t>
  </si>
  <si>
    <t>Основное мероприятие 2. Изготовление проектной, сметной, технической документации на объекты муниципального имущества, выявленные бесхозяйные объекты</t>
  </si>
  <si>
    <t>70 1 12 00000</t>
  </si>
  <si>
    <t xml:space="preserve">Инженерно-геологические, инженерно-геодезические, проектные работы на объектах муниципальной собственности. </t>
  </si>
  <si>
    <t>70 1 12 40010</t>
  </si>
  <si>
    <t>Изготовление технической документации на объекты муниципальной собственности.</t>
  </si>
  <si>
    <t>Разработка сметной документации на выполнение работ (оказание услуг)</t>
  </si>
  <si>
    <t>Экспертиза проектно – сметной документации</t>
  </si>
  <si>
    <t xml:space="preserve">Основное мероприятие 3. Оценка рыночной стоимости объектов муниципального, бесхозяйного и иного имущества   </t>
  </si>
  <si>
    <t>70 1 13 00000</t>
  </si>
  <si>
    <t>Независимая оценка объектов муниципальной собственности, вовлекаемых в сделки.</t>
  </si>
  <si>
    <t>70 1 13 40010</t>
  </si>
  <si>
    <t>Подпрограмма 2. Повышение эффективности управления земельными ресурсами на территории муниципального образования городское поселение Печенга</t>
  </si>
  <si>
    <t>70 1 20 00000</t>
  </si>
  <si>
    <t xml:space="preserve">Основное мероприятие 1. Проведение мероприятий по землеустройству и землепользованию на территории муниципального образования городское поселение Печенга </t>
  </si>
  <si>
    <t>70 1 21 00000</t>
  </si>
  <si>
    <t>Формирование земельных участков под объектами недвижимого имущества, находящиеся в муниципальной собственности, и межевание границ вновь образуемых земельных участков</t>
  </si>
  <si>
    <t>70 1 21 48030</t>
  </si>
  <si>
    <t>Подготовка схем земельного участка или земельных участков на кадастровом плане территории муниципального образования г.п. Печенга</t>
  </si>
  <si>
    <t>Оказание услуг по внесению изменений в нормативы градостроительного проектирования</t>
  </si>
  <si>
    <t xml:space="preserve">Муниципальная программа 2.  «Развитие жилищно – коммунального хозяйства в муниципальном образовании городское поселение Печенга Печенгского района Мурманской области в 2016 году»
</t>
  </si>
  <si>
    <t>70 2 00 00000</t>
  </si>
  <si>
    <t>Подпрограмма 1. Повышение уровня безопасных и благоприятных условий проживания населения МО г.п. Печенга</t>
  </si>
  <si>
    <t>70 2 10 00000</t>
  </si>
  <si>
    <t>Основное мероприятие 1.Повышение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(водоснабжения, водоотведения, теплоснабжения, электроснабжения).</t>
  </si>
  <si>
    <t>70 2 11 00000</t>
  </si>
  <si>
    <t>Субсидии на компенсацию кредиторской задолженности МКП «Жилищное хозяйство»</t>
  </si>
  <si>
    <t>70 2 11 48090</t>
  </si>
  <si>
    <t>Резервный фонд (на случай непредвиденных аварийных ситуаций в сфере ЖКХ)</t>
  </si>
  <si>
    <t>70 2 11 48040</t>
  </si>
  <si>
    <t>Основное мероприятие 2.Поддержание муниципального жилищного фонда в надлежащем состоянии</t>
  </si>
  <si>
    <t>70 2 12 00000</t>
  </si>
  <si>
    <t>70 2 12 40010</t>
  </si>
  <si>
    <t>70 2 12 46090</t>
  </si>
  <si>
    <t>Капитальный ремонт внутридомовой канализационной сети н.п.Лиинахамари ул. Шабалина д.2</t>
  </si>
  <si>
    <t>Капитальный ремонт внутридомовой канализационной сети н.п.Лиинахамари ул. Шабалина д.11</t>
  </si>
  <si>
    <t>Ремонт незаселенного жилищного фонда, находящегося в неудовлетворительном состояния в н.п.Лиинахамари</t>
  </si>
  <si>
    <t>Содержание незаселенного муниципального жилфонда</t>
  </si>
  <si>
    <t>Ремонт жилых помещений ветеранов Великой Отечественной войны</t>
  </si>
  <si>
    <t>Ремонт жилых помещений многодетной семьи (по заявлению)</t>
  </si>
  <si>
    <t>Формирование фонда капитального ремонта общего имущества МКД на счете у регионального оператора (НКО «ФКР МО»)</t>
  </si>
  <si>
    <t>Основное мероприятие 3.Реализация требований по энергосбережению и энергетической эффективности в сфере ЖКХ. Подготовка объектов и систем жизнеобеспечения на территории муниципального образования городское поселение Печенга Печенгского района Мурманской области к отопительному периоду 2016-17 г.г.</t>
  </si>
  <si>
    <t>70 2 13 00000</t>
  </si>
  <si>
    <t>Поверка общедомовых узлов учета воды и тепловой энергии (5 домов) в н.п. Лиинахамари.</t>
  </si>
  <si>
    <t>Оснащение жилых помещений муниципального жилого фонда приборами учета горячей и холодной воды.</t>
  </si>
  <si>
    <t>Разработка проекта реконструкции тепловых узлов МКД н.п. Лиинахамари</t>
  </si>
  <si>
    <t>Капитальный ремонт распределительной и осветительной электросети котельной в п. Лиинахамари</t>
  </si>
  <si>
    <t>Закупка материалов и запасных частей для создания запаса материально-технических ресурсов к отопительному периоду 2016-17 г.гя</t>
  </si>
  <si>
    <t>70 3 00 00000</t>
  </si>
  <si>
    <t>Подпрограмма 1.Организация дорожной деятельности, обеспечивающей выполнение требований к транспортно-эксплуатационным показателям и удовлетворение потребностей пользователей улично-дорожной сетью, автомобильными дорогами местного значения и дорожными сооружениями, на основе своевременного и качественного выполнения работ по ремонту и содержанию автодорог МО г.п. Печенга</t>
  </si>
  <si>
    <t>70 3 10 00000</t>
  </si>
  <si>
    <t>Основное мероприятие 1.Улучшение технического состояния существующей улично-дорожной сети и автомобильных дорог местного значения за счет увеличения объемов работ по ремонту и содержанию дорожного хозяйства МО г.п. Печенга.</t>
  </si>
  <si>
    <t>70 3 11 00000</t>
  </si>
  <si>
    <t>Ремонт участка автомобильной дороги г.п. Печенга, военный городок № 13 (поворот с трассы Печенга - Лиинахамари вокруг объекта недвижимого имущества «Стадион инв. № 126»)</t>
  </si>
  <si>
    <t>Ремонт участка автомобильной дороги по ул. Северная в н.п. Лиинахамари</t>
  </si>
  <si>
    <t>Ремонт автомобильной дороги по ул. Печенгское шоссе г.п. Печенга (от поворота с трассы М-18 до Печенгское шоссе д. 8)</t>
  </si>
  <si>
    <t>Разработка сметной документации на ремонты автомобильных дорог в 2017 году</t>
  </si>
  <si>
    <t>Основное мероприятие 2. Обеспечение содержания улично-дорожной сети и автомобильных дорог местного значения МО г.п. Печенга</t>
  </si>
  <si>
    <t>70 3 12 00000</t>
  </si>
  <si>
    <t>Субсидии на содержании МКП «Жилищное хозяйство» автомобильных дорог общего пользования местного значения и улично – дорожной сети (дорожный знаки, остановки и т.д.) городского поселения Печенга в осенне-зимний периодлями</t>
  </si>
  <si>
    <t>Субсидии на содержании МКП «Жилищное хозяйство» автомобильных дорог общего пользования местного значения и улично – дорожной сети (дорожный знаки, остановки и т.д.) городского поселения Печенга в  весенне-летний период</t>
  </si>
  <si>
    <t>70 4 00 00000</t>
  </si>
  <si>
    <t>Подпрограмма 1.Формирование среды, благоприятной для проживания населения,  совершенствование системы и повышение уровня внешнего благоустройства и санитарного содержания территории МО г.п. Печенга.</t>
  </si>
  <si>
    <t>70 4 10 00000</t>
  </si>
  <si>
    <t>Оспонвное мероприятие 1. Приведение в качественное состояние элементов благоустройства, совершенствование эстетического вида населенных пунктов городского поселения Печенга.</t>
  </si>
  <si>
    <t>70 4 11 00000</t>
  </si>
  <si>
    <t>Компенсация расходов МКП расходов на содержание элементов благоустройства на территории городского поселение Печенга (в т.ч. детские площадки)</t>
  </si>
  <si>
    <t>70 4 11 48020</t>
  </si>
  <si>
    <t>Компенсация расходов МКП «Жилищное хозяйство» на содержание и оплату  уличного освещения, в т.ч. Обслуживание</t>
  </si>
  <si>
    <t>Компенсация расходов МКП «Жилищное хозяйство» на содержание автобусных остановок, находящихся в собственности городского поселения Печенга, содержание и обслуживание  санкционированного места отдыха жителей в районе п.Печенга, ул.Бредова, вывоз мусора с общественного кладбища п.Печенга</t>
  </si>
  <si>
    <t>Обустройство парковой зоны в районе стадиона ул. Стадионной п. Печенга</t>
  </si>
  <si>
    <t>70 4 11 46080</t>
  </si>
  <si>
    <t>Компенсация расходов МКП «Жилищное хозяйство» на озеленение территорий п.Спутник, п.Печенга, п.19-км, н.п.Лиинахамари</t>
  </si>
  <si>
    <t>Основное мероприятие 2.Оздоровление санитарной и экологической обстановки в населенных пунктах муниципального образования и на свободных территориях</t>
  </si>
  <si>
    <t>70 4 12 00000</t>
  </si>
  <si>
    <t>Отлов бродячих собак на территории городского поселение Печенга (ожидаемое количество 67 особей)</t>
  </si>
  <si>
    <t>70 4 12 А5590</t>
  </si>
  <si>
    <t>Субвенция на осуществление деятельности по толову и содержанию бездомных животных</t>
  </si>
  <si>
    <t>70 4 12 75590</t>
  </si>
  <si>
    <t>70 4 12 48020</t>
  </si>
  <si>
    <t>Устройство площадки для сбора ТБО на общественном кладбище п.Печенга</t>
  </si>
  <si>
    <t>Устройство площадки для сбора ТБО н.п. Лиинахамари, ул. Шабалина д.2</t>
  </si>
  <si>
    <t>Устройство площадки для сбора ТБО в месте санкционированного места отдыха жителей в районе п.Печенга, ул.Бредова</t>
  </si>
  <si>
    <t>Основное мероприятие 3. Развитие и поддержка инициатив, привлечение жителей МО г.п. Печенга к участию в мероприятиях по благоустройству и санитарной очистке придомовых территорий</t>
  </si>
  <si>
    <t>70 4 13 00000</t>
  </si>
  <si>
    <t>Проведение конкурса «Самые благоустроенные территории муниципального образования городское поселение Печенга Печенгского района Мурманской области 2016 года»</t>
  </si>
  <si>
    <t>70 5 00 00000</t>
  </si>
  <si>
    <t>Подпрограмма 1.Создание условий для развития и совершенствования муниципальной службы в администрации муниципального образования городское поселение Печенга и повышение эффективности муниципального управления</t>
  </si>
  <si>
    <t>70 5 10 00000</t>
  </si>
  <si>
    <t>Основное мероприятие 4.Развитие системы подготовки кадров муниципальных служащих и работников  осуществляющих свою деятельность по общеотраслевым  должностям служащих</t>
  </si>
  <si>
    <t>70 5 14 00000</t>
  </si>
  <si>
    <t>70 5 14 48080</t>
  </si>
  <si>
    <t>Повышение квалификации муниципальных служащих: обучение на курсах повышения квалификации,  включая возмещение расходов, связанных со служебными командировками</t>
  </si>
  <si>
    <t>Участие муниципальных служащих на обучающих семинарах, включая возмещение расходов, связанных со служебными командировками</t>
  </si>
  <si>
    <t>Повышение квалификации работников  осуществляющих свою деятельность по общеотраслевым  должностям служащих: обучение на курсах повышения квалификации, включая возмещение расходов, связанных со служебными командировками</t>
  </si>
  <si>
    <t>Участие работников  осуществляющих свою деятельность по общеотраслевым  должностям служащих на обучающих семинарах, включая возмещение расходов, связанных со служебными командировками</t>
  </si>
  <si>
    <t>70 6 00 00000</t>
  </si>
  <si>
    <t>Подпрограмма 1.Организация антитеррористической деятельности, противодействие возможным фактам проявления    терроризма и экстремизма, укрепление доверия   населения  к работе органов   государственной власти, администрации МО г.п. Печенга, правоохранительным органам, формирование  толерантной среды на основе ценностей многонационального российского общества, общероссийской гражданской идентичности и культурного самосознания, принципов соблюдения прав и свобод человека.</t>
  </si>
  <si>
    <t>70 6 10 00000</t>
  </si>
  <si>
    <t>Основное мероприятие 2.Проведение мероприятий по профилактике экстремизма и терроризма.</t>
  </si>
  <si>
    <t>70 6 12 00000</t>
  </si>
  <si>
    <t xml:space="preserve">Приобретение научно-методических материалов, программ, печатных и электронных учебных пособий Проведение акций «Внимание – экстремизм!», «Терроризму нет!»
</t>
  </si>
  <si>
    <t>70 6 12 43050</t>
  </si>
  <si>
    <t>Основное мероприятие 3. Повышение антитеррористической защищенности администрации МО г.п. Печенга и мест массового пребывания граждан</t>
  </si>
  <si>
    <t>70 6 13 00000</t>
  </si>
  <si>
    <t>Обеспечение безопасности в местах массового пребывания граждан в населенных пунктах, расположенных на территории МО г.п. Печенга</t>
  </si>
  <si>
    <t>70 6 13 43050</t>
  </si>
  <si>
    <t>70 7 00 00000</t>
  </si>
  <si>
    <t>Подпрограмма 1. Обеспечение защиты населения от чрезвычайных ситуаций и ликвидация их последствий, выполнение мероприятий гражданской обороны на территории муниципального образования</t>
  </si>
  <si>
    <t>70 7 10 00000</t>
  </si>
  <si>
    <t>Основное мероприятие 1. Совершенствование системы предупреждения чрезвычайных ситуаций и ликвидация их последствий</t>
  </si>
  <si>
    <t>70 7 11 00000</t>
  </si>
  <si>
    <t xml:space="preserve">Взаимодействие с единой дежурно-диспетчерской службой по организации мероприятий по информационному взаимодействию с населением МО г.п. Печенга по вопросам гражданской обороны и чрезвычайным ситуациям  </t>
  </si>
  <si>
    <t>70 7 11 47093</t>
  </si>
  <si>
    <t>Увеличение резервного фонда администрации МО г.п. в целях ликвидации ЧС, за счет возмещения непредвиденных расходов страховой компанией</t>
  </si>
  <si>
    <t>70 7 11 40050</t>
  </si>
  <si>
    <t xml:space="preserve">Основное мероприятие 2. Обеспечение гражданской обороны на территории муниципального образования </t>
  </si>
  <si>
    <t>70 7 12 00000</t>
  </si>
  <si>
    <t>Обучение служащих администрации МО г.п. Печенга по вопросам ГО,ЧС и ПБ</t>
  </si>
  <si>
    <t>Основное мероприятие 3.  Обеспечение пожарной безопасности на территории муниципального образования</t>
  </si>
  <si>
    <t>70 7 13 00000</t>
  </si>
  <si>
    <t xml:space="preserve">Обеспечение первичных мер пожарной безопасности, защита населения и территории муниципального образования от чрезвычайных ситуации природного и техногенного характера, обеспечение безопасности населения на водных объектах, охране их жизни и здоровья, обеспечение безопасности дорожного движения, проведение аварийно-спасательных работ на территории МО г.п. Печенга </t>
  </si>
  <si>
    <t>70 7 13 42050</t>
  </si>
  <si>
    <t>Выполнение  мероприятий по подготовке к   тушению  пожаров на территории МО г.п. Печенга, заключение договора с «Мурманской базой авиационной охраны лесов»</t>
  </si>
  <si>
    <t>70 8 00 00000</t>
  </si>
  <si>
    <t>Подпрограмма 1. 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</t>
  </si>
  <si>
    <t>70 8 10 00000</t>
  </si>
  <si>
    <t>Основное мероприятие 1.Информирование населения о деятельности органов местного самоуправления муниципального образования городское поселение Печенга</t>
  </si>
  <si>
    <t>70 8 11 00000</t>
  </si>
  <si>
    <t>Публикация нормативных правовых актов и материалов органов местного самоуправления муниципального образования городское поселение Печенга в газете «Наша Печенга»</t>
  </si>
  <si>
    <t>Организация обслуживания сайта муниципального образования (хостинг, верстка страниц, плата за домен)</t>
  </si>
  <si>
    <t>70 9 00 00000</t>
  </si>
  <si>
    <t>Подпрограмма 1Обеспечение деятельности органов местного самоуправления и учреждений муниципального образования городское поселение Печенга.</t>
  </si>
  <si>
    <t>70 9 10 00000</t>
  </si>
  <si>
    <t>Основное мероприятие 2. Материально-техническое обеспечение органов местного самоуправления и казенных учреждений муниципального образования городское поселение Печенга.</t>
  </si>
  <si>
    <t>70 9 12 00000</t>
  </si>
  <si>
    <t>Оперативное управление недвижимым и движимым имуществом</t>
  </si>
  <si>
    <t>70 9 12 48010</t>
  </si>
  <si>
    <t>Обеспечение служебной связью (интернет, телефония)</t>
  </si>
  <si>
    <t xml:space="preserve">Организация рабочих встреч и заседаний </t>
  </si>
  <si>
    <t>Обеспечение материальными ценностями (основные средства и материальные запасы)</t>
  </si>
  <si>
    <t>Основное мероприятие 3. Информационное обеспечение органов местного самоуправления и казенных учреждений муниципального образования городское поселение Печенга.</t>
  </si>
  <si>
    <t>70 9 13 00000</t>
  </si>
  <si>
    <t>Организация информационно-технологической поддержки (администрирования) обеспечение бесперебойного функционирования и развития локально вычислительной сети и оргтехники</t>
  </si>
  <si>
    <t>70 9 13 46030</t>
  </si>
  <si>
    <t xml:space="preserve"> Техническое сопровождение програмного обеспечения "Система автоматизированного рабочего места муниципального образования"</t>
  </si>
  <si>
    <t>70 9 13 S0570</t>
  </si>
  <si>
    <t>Субсидия на техническое сопровождение програмного обеспечения "Система автоматизированного рабочего места муниципального образования"</t>
  </si>
  <si>
    <t>70 9 13 70570</t>
  </si>
  <si>
    <t>Основное мероприятие 4. Транспортное обеспечение должностных лиц органов местного самоуправления и казенных учреждений муниципального образования городское поселение Печенга.</t>
  </si>
  <si>
    <t>70 9 14 00000</t>
  </si>
  <si>
    <t>Обеспечение обслуживания, содержания и эксплуатацию автотранспортных средств, находящихся на балансе Учреждения, поддержание их в технически исправном состоянии, проведение технического осмотра, страхование автотранспорта, сезонное обслуживание и ремонт, приобретение расходных  и заправочных материалов, (ГСМ, запасные части), МО водителей</t>
  </si>
  <si>
    <t>Основное мероприятие 5. Организация делопроизводства органов местного самоуправления и казенных учреждений муниципального образования городское поселение Печенга.</t>
  </si>
  <si>
    <t>70 9 15 00000</t>
  </si>
  <si>
    <t>Отправка и получение корреспонденции и печатных изданий</t>
  </si>
  <si>
    <t>72 0 00 00000</t>
  </si>
  <si>
    <t>Подпрограмма 1.Совершенствование и развитие системы, обеспечивающей целенаправленное формирование у молодежи высокой социальной активности, гражданственности и патриотизма, чувства гордости и верности своему Отечеству, готовности к выполнению гражданского долга и конституционных обязанностей</t>
  </si>
  <si>
    <t>72 0 10 00000</t>
  </si>
  <si>
    <t>Основное мероприятие 2. Поддержка деятельности организаций, учреждений и объединений, ведущих работу по гражданско-патриотическому воспитанию граждан</t>
  </si>
  <si>
    <t>72 0 12 00000</t>
  </si>
  <si>
    <t>Организация и проведение мероприятий, посвященных выводу Советских войск из Афганистана</t>
  </si>
  <si>
    <t>Основное мероприятие 3. Формирование патриотических  чувств и сознания граждан на основе исторических ценностей</t>
  </si>
  <si>
    <t>72 0 13 00000</t>
  </si>
  <si>
    <t>Праздник «День России»</t>
  </si>
  <si>
    <t>Акция «Памятники и Обелиск»</t>
  </si>
  <si>
    <t>72 1 00 00000</t>
  </si>
  <si>
    <t>Подпрограмма 1.Организация и проведение общепоселковых культурно-массовых, праздничных и иных зрелищных мероприятий для жителей муниципального образования городское поселение Печенга</t>
  </si>
  <si>
    <t>72 1 10 00000</t>
  </si>
  <si>
    <t>Основное меропириятие 1.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</t>
  </si>
  <si>
    <t>72 1 11 00000</t>
  </si>
  <si>
    <t xml:space="preserve">Организация и проведение культурно-массовых, праздничных и иных зрелищных мероприятий для жителей муниципального образования городское поселение Печенга </t>
  </si>
  <si>
    <t>72 1 11 46060</t>
  </si>
  <si>
    <t>Подпрограмма 2.Дети и молодежь городского поселения Печенга</t>
  </si>
  <si>
    <t>72 1 20 00000</t>
  </si>
  <si>
    <t>Основное меропириятие 1. Развитие основных и поиск новых форм организации содержательного досуга детей и молодежи. Поддержка творчески одаренных детей и молодежи</t>
  </si>
  <si>
    <t>72 1 21 00000</t>
  </si>
  <si>
    <t>Проведение конкурсов, направленных на выявление и продвижение творческих детей и молодежи</t>
  </si>
  <si>
    <t>72 1 21 46070</t>
  </si>
  <si>
    <t>Ежегодное поздравление выпускников – получателей золотых и серебряных медалей общеобразовательных школ поселения и первоклассников</t>
  </si>
  <si>
    <t>72 1 21 46080</t>
  </si>
  <si>
    <t>Основное меропириятие 2Формирование у детей и молодежи активной жизненной позиции, готовности к участию в общественной жизни поселения и страны</t>
  </si>
  <si>
    <t>72 1 22 00000</t>
  </si>
  <si>
    <t>Организация и проведение фестиваля «Северное сияние»</t>
  </si>
  <si>
    <t>Организация и проведение праздника День защиты детей</t>
  </si>
  <si>
    <t>Организация и проведение праздника День молодежи России</t>
  </si>
  <si>
    <t xml:space="preserve">Организация и проведение новогодней ёлки </t>
  </si>
  <si>
    <t>Организация и проведение Соревнований «Веселые старты»</t>
  </si>
  <si>
    <t>Муниципальная программа 12. «Развитие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2016 год»</t>
  </si>
  <si>
    <t>72 2 00 00000</t>
  </si>
  <si>
    <t>Подпрограмма 1. Создание условий для занятий физической культурой и спортом населения, особенно детей и молодежи в муниципальном образовании</t>
  </si>
  <si>
    <t>72 2 10 00000</t>
  </si>
  <si>
    <t>Основное мероприятие 1 . Создание материально технической базы для развития спорта в муниципальном образовании</t>
  </si>
  <si>
    <t>72 2 11 00000</t>
  </si>
  <si>
    <t>Обустройство площадок с уличными тренажерами</t>
  </si>
  <si>
    <t>Обустройство волейбольной площадки</t>
  </si>
  <si>
    <t>Основное мероприятие 2. Обеспечение условий для развития на территории муниципального образования городское поселение Печенга физической культуры и массового спорта</t>
  </si>
  <si>
    <t>72 2 12 00000</t>
  </si>
  <si>
    <t>Уборка и содержание стадиона г. п. Печенга</t>
  </si>
  <si>
    <t>Подпрограмма 2. Массовый спорт</t>
  </si>
  <si>
    <t>72 2 20 00000</t>
  </si>
  <si>
    <t>Основное мероприятие 1. Вовлечение различных категорий населения в массовые спортивные мероприятия</t>
  </si>
  <si>
    <t>72 2 21 00000</t>
  </si>
  <si>
    <t>Турнир по армейскому рукопашному бою в память Героя России Таташвили В. В</t>
  </si>
  <si>
    <t>Соревнования по мини-футболу среди жителей муниципального образования</t>
  </si>
  <si>
    <t>Соревнования по волейболу среди жителей муниципального образования</t>
  </si>
  <si>
    <t>Забег «Печенга»</t>
  </si>
  <si>
    <t>Папа, мама, я – спортивная семья</t>
  </si>
  <si>
    <t>Сформированный на основании действующих программ                                      КОД</t>
  </si>
  <si>
    <t>Наименование программы</t>
  </si>
  <si>
    <t>70 2 13 46090</t>
  </si>
  <si>
    <t>70 3 11 48050</t>
  </si>
  <si>
    <t>70 3 12 48050</t>
  </si>
  <si>
    <t>70 4 13 46080</t>
  </si>
  <si>
    <t xml:space="preserve">Муниципальная программа 5.    «Развитие муниципальной службы  в муниципальном образовании городское поселение Печенга Печенгского района Мурманской области на 2016 год»
</t>
  </si>
  <si>
    <t xml:space="preserve"> Муниципальная программа 6. «Противодействие экстремизму и   профилактика  терроризма на территории муниципального образования городское поселение Печенга на 2016 год
</t>
  </si>
  <si>
    <t xml:space="preserve"> Муниципальная программа 7. ««Обеспечение безопасности населения и выполнение мероприятий гражданской обороны на территории муниципального             образования городское поселение Печенга на  2016 год»
</t>
  </si>
  <si>
    <t>70 7 12 48080</t>
  </si>
  <si>
    <t xml:space="preserve"> Муниципальная программа 8. «Информирование населения о деятельности органов местного самоуправления  муниципального  образования городское поселение Печенга Печенгского района Мурманской области на 2016 год»
</t>
  </si>
  <si>
    <t>70 8 11 48060</t>
  </si>
  <si>
    <t xml:space="preserve">Муниципальная программа 9. «Обеспечение деятельности органов местного самоуправление на 2016 год»
</t>
  </si>
  <si>
    <t>70 9 1 48010</t>
  </si>
  <si>
    <t>70 9 15 48010</t>
  </si>
  <si>
    <t>Муниципальная программа 10. «Патриотическое воспитание молодёжи муниципального образования городское поселение Печенга на 2016 год»</t>
  </si>
  <si>
    <t>72 0 12 46070</t>
  </si>
  <si>
    <t>72 0 13 46070</t>
  </si>
  <si>
    <t>Муниципальная программа 11. «Развитие культурного досуга,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год»</t>
  </si>
  <si>
    <t>72 1 22 46070</t>
  </si>
  <si>
    <t>72 2 11 46080</t>
  </si>
  <si>
    <t>72 2 12 46040</t>
  </si>
  <si>
    <t>ИТОГО ПО ПРГРАМНЫМ МЕРОПРИЯТИЯМ</t>
  </si>
  <si>
    <t xml:space="preserve">Муниципальная программа 4.    «Благоустройство территории муниципального образования городское поселение Печенга Печенгского района Мурманской области в 2016 году»
</t>
  </si>
  <si>
    <t xml:space="preserve">Муниципальная программа 3.   «Развитие дорожного хозяйства муниципального образования городское поселение Печенга Печенгского района Мурманской области в 2016 году»
</t>
  </si>
  <si>
    <t>Приложение № 9                                                                                                                                                            к Решению Совета депутатовмуниципального образования городское поселение Печенга "Об утверждении бюджета муниципального образования городское поселение Печенга на 2016 г</t>
  </si>
  <si>
    <t>72 2 21 48070</t>
  </si>
  <si>
    <t>Обустройство игровых детских площадок, парковой зоны</t>
  </si>
  <si>
    <t xml:space="preserve">Распределение бюджетных ассигнований местного бюджета  на реализацию муниципальных программ  муниципального образования городское поселение Печенга в 2016году </t>
  </si>
  <si>
    <t>Затраты на содержание объектом муниципальной казны</t>
  </si>
  <si>
    <t>70 3 11 70930</t>
  </si>
  <si>
    <t>Субсидия бюджетам муниципальных образований на строительство, реконструкцию, ремонт и капитальный ремонт автомобильных дорог общего пользования местного значения (на конкурсной основе)</t>
  </si>
  <si>
    <t>Софинансирование к субсидии бюджетам муниципальных образований на строительство, реконструкцию, ремонт и капитальный ремонт автомобильных дорог общего пользования местного значения (на конкурсной основе)</t>
  </si>
  <si>
    <t>70 3 11 S0930</t>
  </si>
  <si>
    <t>Капитальный ремонт здания "Гарнизонного дома офицеров"</t>
  </si>
  <si>
    <t>Разработка и внесение изменений в Генеральный план и Правила землепользования и застройки</t>
  </si>
  <si>
    <t>Разработка проектно-сметной документации на реконструкцию (восстановление) подъезда № 5 многоквартирного дома по адресу н.п.Лиинахамари ул.Шабалина д.1</t>
  </si>
  <si>
    <t xml:space="preserve">Ремонт подъездов жилого дома № 11 по ул. Шабалина в н.п. Лиинахамари </t>
  </si>
  <si>
    <t>Выполнение работ по реконструкции тепловых узлов МКД н.п. Лиинахамари</t>
  </si>
  <si>
    <t>Капитальный ремонт водовода в н.п. Лиинахамари (822 м) собстсвенные средства</t>
  </si>
  <si>
    <t>70 2 13 S0750</t>
  </si>
  <si>
    <t>Субсидия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</si>
  <si>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70 2 13 70750</t>
  </si>
  <si>
    <t>Актуализация Схемы теплоснабжения муниципального образования городское поселение Печенга до 2028г</t>
  </si>
  <si>
    <t>Актуализация Схемы водоснабжения и водоотведения муниципального образования городское поселение Печенга до 2030г</t>
  </si>
  <si>
    <t>Разработка программы "Энергосбережение и повышение энергетической эффективности муниципального образования муниципального образования городское поселение Печенга" на 2016-2020г.</t>
  </si>
  <si>
    <t>Актуализация Программы комплексного развития сисстем коммунальной инфраструктуры муниципального образования городское поселение Печенга до 2030г.</t>
  </si>
  <si>
    <t>70 2 13 40010</t>
  </si>
  <si>
    <t>Разработка схемы санитарной очистки территории муниципального образования городское поселение Печенга</t>
  </si>
  <si>
    <t xml:space="preserve">День Победы </t>
  </si>
  <si>
    <t>Праздник "Освобождение Лиинахамари"</t>
  </si>
  <si>
    <t>День "Освобождения Печенги"</t>
  </si>
  <si>
    <t>День государственного флага</t>
  </si>
  <si>
    <t>День помяти и скорби</t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</si>
</sst>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B05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b/>
      <i/>
      <sz val="10"/>
      <color theme="3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sz val="11"/>
      <color theme="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8" fillId="0" borderId="8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vertical="top" wrapText="1"/>
    </xf>
    <xf numFmtId="0" fontId="16" fillId="0" borderId="0" xfId="0" applyFont="1" applyFill="1" applyAlignment="1">
      <alignment vertical="top" wrapText="1"/>
    </xf>
    <xf numFmtId="0" fontId="11" fillId="0" borderId="1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/>
    <xf numFmtId="4" fontId="20" fillId="0" borderId="1" xfId="0" applyNumberFormat="1" applyFont="1" applyFill="1" applyBorder="1" applyAlignment="1">
      <alignment vertical="top" wrapText="1"/>
    </xf>
    <xf numFmtId="4" fontId="21" fillId="0" borderId="1" xfId="0" applyNumberFormat="1" applyFont="1" applyFill="1" applyBorder="1" applyAlignment="1">
      <alignment vertical="top" wrapText="1"/>
    </xf>
    <xf numFmtId="4" fontId="22" fillId="0" borderId="1" xfId="0" applyNumberFormat="1" applyFont="1" applyFill="1" applyBorder="1" applyAlignment="1">
      <alignment vertical="top" wrapText="1"/>
    </xf>
    <xf numFmtId="4" fontId="22" fillId="0" borderId="1" xfId="0" applyNumberFormat="1" applyFont="1" applyFill="1" applyBorder="1" applyAlignment="1">
      <alignment vertical="center" wrapText="1"/>
    </xf>
    <xf numFmtId="4" fontId="21" fillId="0" borderId="1" xfId="0" applyNumberFormat="1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top" wrapText="1"/>
    </xf>
    <xf numFmtId="0" fontId="25" fillId="0" borderId="1" xfId="0" applyFont="1" applyFill="1" applyBorder="1" applyAlignment="1">
      <alignment horizontal="center" vertical="top" wrapText="1"/>
    </xf>
    <xf numFmtId="4" fontId="26" fillId="0" borderId="1" xfId="0" applyNumberFormat="1" applyFont="1" applyFill="1" applyBorder="1" applyAlignment="1">
      <alignment vertical="top" wrapText="1"/>
    </xf>
    <xf numFmtId="4" fontId="17" fillId="0" borderId="1" xfId="0" applyNumberFormat="1" applyFont="1" applyFill="1" applyBorder="1" applyAlignment="1">
      <alignment vertical="top" wrapText="1"/>
    </xf>
    <xf numFmtId="4" fontId="18" fillId="0" borderId="1" xfId="0" applyNumberFormat="1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center" vertical="top" wrapText="1"/>
    </xf>
    <xf numFmtId="0" fontId="0" fillId="0" borderId="1" xfId="0" applyBorder="1"/>
    <xf numFmtId="0" fontId="1" fillId="0" borderId="1" xfId="0" applyFont="1" applyBorder="1"/>
    <xf numFmtId="4" fontId="28" fillId="0" borderId="1" xfId="0" applyNumberFormat="1" applyFont="1" applyBorder="1"/>
    <xf numFmtId="0" fontId="2" fillId="0" borderId="0" xfId="0" applyFont="1" applyAlignment="1">
      <alignment horizontal="right" wrapText="1"/>
    </xf>
    <xf numFmtId="0" fontId="19" fillId="0" borderId="13" xfId="0" applyFont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4" fontId="20" fillId="0" borderId="12" xfId="0" applyNumberFormat="1" applyFont="1" applyFill="1" applyBorder="1" applyAlignment="1">
      <alignment horizontal="center" vertical="top" wrapText="1"/>
    </xf>
    <xf numFmtId="4" fontId="20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4"/>
  <sheetViews>
    <sheetView tabSelected="1" view="pageBreakPreview" topLeftCell="A79" zoomScaleSheetLayoutView="100" workbookViewId="0">
      <selection activeCell="C174" sqref="C174"/>
    </sheetView>
  </sheetViews>
  <sheetFormatPr defaultColWidth="32.28515625" defaultRowHeight="43.5" customHeight="1"/>
  <cols>
    <col min="1" max="1" width="78.5703125" customWidth="1"/>
    <col min="2" max="2" width="24.28515625" customWidth="1"/>
    <col min="3" max="3" width="20.7109375" style="45" customWidth="1"/>
    <col min="4" max="4" width="0.28515625" hidden="1" customWidth="1"/>
  </cols>
  <sheetData>
    <row r="1" spans="1:9" ht="110.25" customHeight="1">
      <c r="B1" s="63" t="s">
        <v>242</v>
      </c>
      <c r="C1" s="63"/>
      <c r="D1" s="63"/>
      <c r="E1" s="42"/>
      <c r="F1" s="42"/>
      <c r="G1" s="42"/>
      <c r="H1" s="42"/>
      <c r="I1" s="42"/>
    </row>
    <row r="2" spans="1:9" ht="43.5" customHeight="1">
      <c r="A2" s="64" t="s">
        <v>245</v>
      </c>
      <c r="B2" s="64"/>
      <c r="C2" s="64"/>
      <c r="D2" s="43"/>
      <c r="E2" s="42"/>
      <c r="F2" s="42"/>
      <c r="G2" s="42"/>
      <c r="H2" s="42"/>
      <c r="I2" s="42"/>
    </row>
    <row r="3" spans="1:9" ht="43.5" customHeight="1">
      <c r="A3" s="67" t="s">
        <v>218</v>
      </c>
      <c r="B3" s="65" t="s">
        <v>217</v>
      </c>
      <c r="C3" s="69" t="s">
        <v>0</v>
      </c>
    </row>
    <row r="4" spans="1:9" ht="43.5" customHeight="1">
      <c r="A4" s="68"/>
      <c r="B4" s="66"/>
      <c r="C4" s="70"/>
    </row>
    <row r="5" spans="1:9" ht="55.5" customHeight="1">
      <c r="A5" s="51" t="s">
        <v>1</v>
      </c>
      <c r="B5" s="53" t="s">
        <v>2</v>
      </c>
      <c r="C5" s="54">
        <f>C6+C21</f>
        <v>8325069.7999999998</v>
      </c>
    </row>
    <row r="6" spans="1:9" ht="21" customHeight="1">
      <c r="A6" s="2" t="s">
        <v>3</v>
      </c>
      <c r="B6" s="3" t="s">
        <v>4</v>
      </c>
      <c r="C6" s="46">
        <f>C7+C13+C19</f>
        <v>7350069.7999999998</v>
      </c>
    </row>
    <row r="7" spans="1:9" ht="17.25" customHeight="1">
      <c r="A7" s="4" t="s">
        <v>5</v>
      </c>
      <c r="B7" s="3" t="s">
        <v>6</v>
      </c>
      <c r="C7" s="47">
        <f>C8+C10+C11+C9+C12</f>
        <v>6850069.7999999998</v>
      </c>
    </row>
    <row r="8" spans="1:9" ht="25.5" customHeight="1">
      <c r="A8" s="6" t="s">
        <v>7</v>
      </c>
      <c r="B8" s="1" t="s">
        <v>8</v>
      </c>
      <c r="C8" s="44">
        <v>1500000</v>
      </c>
    </row>
    <row r="9" spans="1:9" ht="25.5" customHeight="1">
      <c r="A9" s="7" t="s">
        <v>246</v>
      </c>
      <c r="B9" s="1" t="s">
        <v>8</v>
      </c>
      <c r="C9" s="44">
        <v>450000</v>
      </c>
    </row>
    <row r="10" spans="1:9" ht="15" customHeight="1">
      <c r="A10" s="7" t="s">
        <v>9</v>
      </c>
      <c r="B10" s="1" t="s">
        <v>8</v>
      </c>
      <c r="C10" s="44">
        <v>5000</v>
      </c>
    </row>
    <row r="11" spans="1:9" ht="14.25" customHeight="1">
      <c r="A11" s="8" t="s">
        <v>10</v>
      </c>
      <c r="B11" s="1" t="s">
        <v>8</v>
      </c>
      <c r="C11" s="44">
        <v>1470827</v>
      </c>
    </row>
    <row r="12" spans="1:9" ht="14.25" customHeight="1">
      <c r="A12" s="8" t="s">
        <v>251</v>
      </c>
      <c r="B12" s="1" t="s">
        <v>8</v>
      </c>
      <c r="C12" s="44">
        <v>3424242.8</v>
      </c>
    </row>
    <row r="13" spans="1:9" ht="29.25" customHeight="1">
      <c r="A13" s="4" t="s">
        <v>11</v>
      </c>
      <c r="B13" s="3" t="s">
        <v>12</v>
      </c>
      <c r="C13" s="47">
        <f>C14+C15+C16+C17+C18</f>
        <v>450000</v>
      </c>
    </row>
    <row r="14" spans="1:9" ht="24.75" customHeight="1">
      <c r="A14" s="7" t="s">
        <v>13</v>
      </c>
      <c r="B14" s="3" t="s">
        <v>14</v>
      </c>
      <c r="C14" s="44">
        <f>2539170-2539170</f>
        <v>0</v>
      </c>
    </row>
    <row r="15" spans="1:9" ht="19.5" customHeight="1">
      <c r="A15" s="7" t="s">
        <v>15</v>
      </c>
      <c r="B15" s="3" t="s">
        <v>14</v>
      </c>
      <c r="C15" s="44">
        <v>150000</v>
      </c>
    </row>
    <row r="16" spans="1:9" ht="13.5" customHeight="1">
      <c r="A16" s="9" t="s">
        <v>16</v>
      </c>
      <c r="B16" s="3" t="s">
        <v>14</v>
      </c>
      <c r="C16" s="44">
        <v>170000</v>
      </c>
    </row>
    <row r="17" spans="1:3" ht="14.25" customHeight="1">
      <c r="A17" s="7" t="s">
        <v>17</v>
      </c>
      <c r="B17" s="3" t="s">
        <v>14</v>
      </c>
      <c r="C17" s="44">
        <v>100000</v>
      </c>
    </row>
    <row r="18" spans="1:3" ht="14.25" customHeight="1">
      <c r="A18" s="7" t="s">
        <v>20</v>
      </c>
      <c r="B18" s="3" t="s">
        <v>14</v>
      </c>
      <c r="C18" s="44">
        <v>30000</v>
      </c>
    </row>
    <row r="19" spans="1:3" ht="31.5" customHeight="1">
      <c r="A19" s="10" t="s">
        <v>18</v>
      </c>
      <c r="B19" s="3" t="s">
        <v>19</v>
      </c>
      <c r="C19" s="47">
        <f>C20</f>
        <v>50000</v>
      </c>
    </row>
    <row r="20" spans="1:3" ht="17.25" customHeight="1">
      <c r="A20" s="7" t="s">
        <v>20</v>
      </c>
      <c r="B20" s="3" t="s">
        <v>21</v>
      </c>
      <c r="C20" s="44">
        <v>50000</v>
      </c>
    </row>
    <row r="21" spans="1:3" ht="29.25" customHeight="1">
      <c r="A21" s="2" t="s">
        <v>22</v>
      </c>
      <c r="B21" s="11" t="s">
        <v>23</v>
      </c>
      <c r="C21" s="46">
        <f>C22</f>
        <v>975000</v>
      </c>
    </row>
    <row r="22" spans="1:3" ht="41.25" customHeight="1">
      <c r="A22" s="4" t="s">
        <v>24</v>
      </c>
      <c r="B22" s="3" t="s">
        <v>25</v>
      </c>
      <c r="C22" s="47">
        <f>C23+C24+C25+C26</f>
        <v>975000</v>
      </c>
    </row>
    <row r="23" spans="1:3" ht="32.25" customHeight="1">
      <c r="A23" s="12" t="s">
        <v>26</v>
      </c>
      <c r="B23" s="13" t="s">
        <v>27</v>
      </c>
      <c r="C23" s="44">
        <f>200000+48500</f>
        <v>248500</v>
      </c>
    </row>
    <row r="24" spans="1:3" ht="32.25" customHeight="1">
      <c r="A24" s="12" t="s">
        <v>28</v>
      </c>
      <c r="B24" s="13" t="s">
        <v>27</v>
      </c>
      <c r="C24" s="44">
        <v>50000</v>
      </c>
    </row>
    <row r="25" spans="1:3" ht="17.25" customHeight="1">
      <c r="A25" s="7" t="s">
        <v>29</v>
      </c>
      <c r="B25" s="14" t="s">
        <v>27</v>
      </c>
      <c r="C25" s="44">
        <v>150000</v>
      </c>
    </row>
    <row r="26" spans="1:3" ht="17.25" customHeight="1">
      <c r="A26" s="7" t="s">
        <v>252</v>
      </c>
      <c r="B26" s="14" t="s">
        <v>27</v>
      </c>
      <c r="C26" s="44">
        <v>526500</v>
      </c>
    </row>
    <row r="27" spans="1:3" ht="43.5" customHeight="1">
      <c r="A27" s="51" t="s">
        <v>30</v>
      </c>
      <c r="B27" s="3" t="s">
        <v>31</v>
      </c>
      <c r="C27" s="46">
        <f>C28</f>
        <v>12823063.949999999</v>
      </c>
    </row>
    <row r="28" spans="1:3" ht="31.5" customHeight="1">
      <c r="A28" s="16" t="s">
        <v>32</v>
      </c>
      <c r="B28" s="17" t="s">
        <v>33</v>
      </c>
      <c r="C28" s="56">
        <f>C29+C32+C42</f>
        <v>12823063.949999999</v>
      </c>
    </row>
    <row r="29" spans="1:3" ht="43.5" customHeight="1">
      <c r="A29" s="4" t="s">
        <v>34</v>
      </c>
      <c r="B29" s="17" t="s">
        <v>35</v>
      </c>
      <c r="C29" s="56">
        <f>C30+C31</f>
        <v>4175808.88</v>
      </c>
    </row>
    <row r="30" spans="1:3" ht="13.5" customHeight="1">
      <c r="A30" s="7" t="s">
        <v>36</v>
      </c>
      <c r="B30" s="13" t="s">
        <v>37</v>
      </c>
      <c r="C30" s="48">
        <f>1000000+536638.88+2539170</f>
        <v>4075808.88</v>
      </c>
    </row>
    <row r="31" spans="1:3" ht="20.25" customHeight="1">
      <c r="A31" s="19" t="s">
        <v>38</v>
      </c>
      <c r="B31" s="13" t="s">
        <v>39</v>
      </c>
      <c r="C31" s="48">
        <v>100000</v>
      </c>
    </row>
    <row r="32" spans="1:3" ht="30" customHeight="1">
      <c r="A32" s="20" t="s">
        <v>40</v>
      </c>
      <c r="B32" s="21" t="s">
        <v>41</v>
      </c>
      <c r="C32" s="56">
        <f>C33+C34+C35+C36+C37+C38+C39+C40+C41</f>
        <v>2885497</v>
      </c>
    </row>
    <row r="33" spans="1:3" ht="30.75" customHeight="1">
      <c r="A33" s="22" t="s">
        <v>253</v>
      </c>
      <c r="B33" s="13" t="s">
        <v>42</v>
      </c>
      <c r="C33" s="44">
        <v>150000</v>
      </c>
    </row>
    <row r="34" spans="1:3" ht="32.25" customHeight="1">
      <c r="A34" s="7" t="s">
        <v>254</v>
      </c>
      <c r="B34" s="1" t="s">
        <v>43</v>
      </c>
      <c r="C34" s="44">
        <v>1079218</v>
      </c>
    </row>
    <row r="35" spans="1:3" ht="28.5" customHeight="1">
      <c r="A35" s="7" t="s">
        <v>44</v>
      </c>
      <c r="B35" s="1" t="s">
        <v>43</v>
      </c>
      <c r="C35" s="44">
        <v>0</v>
      </c>
    </row>
    <row r="36" spans="1:3" ht="22.5" customHeight="1">
      <c r="A36" s="7" t="s">
        <v>45</v>
      </c>
      <c r="B36" s="1" t="s">
        <v>43</v>
      </c>
      <c r="C36" s="44">
        <v>0</v>
      </c>
    </row>
    <row r="37" spans="1:3" ht="30.75" customHeight="1">
      <c r="A37" s="7" t="s">
        <v>46</v>
      </c>
      <c r="B37" s="1" t="s">
        <v>43</v>
      </c>
      <c r="C37" s="44">
        <v>366279</v>
      </c>
    </row>
    <row r="38" spans="1:3" ht="19.5" customHeight="1">
      <c r="A38" s="7" t="s">
        <v>47</v>
      </c>
      <c r="B38" s="1" t="s">
        <v>43</v>
      </c>
      <c r="C38" s="44">
        <f>1001000-503361.12-6000+45000-536638.88</f>
        <v>0</v>
      </c>
    </row>
    <row r="39" spans="1:3" ht="15.75" customHeight="1">
      <c r="A39" s="9" t="s">
        <v>48</v>
      </c>
      <c r="B39" s="1" t="s">
        <v>43</v>
      </c>
      <c r="C39" s="44">
        <v>190000</v>
      </c>
    </row>
    <row r="40" spans="1:3" ht="18.75" customHeight="1">
      <c r="A40" s="41" t="s">
        <v>49</v>
      </c>
      <c r="B40" s="1" t="s">
        <v>43</v>
      </c>
      <c r="C40" s="44">
        <v>100000</v>
      </c>
    </row>
    <row r="41" spans="1:3" ht="25.5" customHeight="1">
      <c r="A41" s="41" t="s">
        <v>50</v>
      </c>
      <c r="B41" s="1" t="s">
        <v>43</v>
      </c>
      <c r="C41" s="44">
        <v>1000000</v>
      </c>
    </row>
    <row r="42" spans="1:3" ht="43.5" customHeight="1">
      <c r="A42" s="4" t="s">
        <v>51</v>
      </c>
      <c r="B42" s="3" t="s">
        <v>52</v>
      </c>
      <c r="C42" s="55">
        <f>C43+C44+C45+C46+C47+C48+C49+C50+C51+C52+C53+C54</f>
        <v>5761758.0700000003</v>
      </c>
    </row>
    <row r="43" spans="1:3" ht="16.5" customHeight="1">
      <c r="A43" s="23" t="s">
        <v>53</v>
      </c>
      <c r="B43" s="13" t="s">
        <v>219</v>
      </c>
      <c r="C43" s="48">
        <v>150000</v>
      </c>
    </row>
    <row r="44" spans="1:3" ht="25.5" customHeight="1">
      <c r="A44" s="23" t="s">
        <v>54</v>
      </c>
      <c r="B44" s="13" t="s">
        <v>219</v>
      </c>
      <c r="C44" s="44">
        <v>235630</v>
      </c>
    </row>
    <row r="45" spans="1:3" ht="15.75" customHeight="1">
      <c r="A45" s="23" t="s">
        <v>55</v>
      </c>
      <c r="B45" s="13" t="s">
        <v>264</v>
      </c>
      <c r="C45" s="44">
        <v>200000</v>
      </c>
    </row>
    <row r="46" spans="1:3" ht="23.25" customHeight="1">
      <c r="A46" s="23" t="s">
        <v>255</v>
      </c>
      <c r="B46" s="13" t="s">
        <v>219</v>
      </c>
      <c r="C46" s="44">
        <v>657836</v>
      </c>
    </row>
    <row r="47" spans="1:3" ht="27" customHeight="1">
      <c r="A47" s="23" t="s">
        <v>56</v>
      </c>
      <c r="B47" s="13" t="s">
        <v>219</v>
      </c>
      <c r="C47" s="44">
        <v>687706.07</v>
      </c>
    </row>
    <row r="48" spans="1:3" ht="21.75" customHeight="1">
      <c r="A48" s="23" t="s">
        <v>256</v>
      </c>
      <c r="B48" s="13" t="s">
        <v>257</v>
      </c>
      <c r="C48" s="44">
        <v>2530693.9300000002</v>
      </c>
    </row>
    <row r="49" spans="1:3" ht="43.5" customHeight="1">
      <c r="A49" s="23" t="s">
        <v>258</v>
      </c>
      <c r="B49" s="13" t="s">
        <v>259</v>
      </c>
      <c r="C49" s="44">
        <v>783892.07</v>
      </c>
    </row>
    <row r="50" spans="1:3" ht="28.5" customHeight="1">
      <c r="A50" s="22" t="s">
        <v>57</v>
      </c>
      <c r="B50" s="13" t="s">
        <v>219</v>
      </c>
      <c r="C50" s="44">
        <v>120000</v>
      </c>
    </row>
    <row r="51" spans="1:3" ht="28.5" customHeight="1">
      <c r="A51" s="7" t="s">
        <v>260</v>
      </c>
      <c r="B51" s="13" t="s">
        <v>264</v>
      </c>
      <c r="C51" s="44">
        <v>100000</v>
      </c>
    </row>
    <row r="52" spans="1:3" ht="28.5" customHeight="1">
      <c r="A52" s="7" t="s">
        <v>261</v>
      </c>
      <c r="B52" s="13" t="s">
        <v>264</v>
      </c>
      <c r="C52" s="44">
        <v>98000</v>
      </c>
    </row>
    <row r="53" spans="1:3" ht="36.75" customHeight="1">
      <c r="A53" s="7" t="s">
        <v>262</v>
      </c>
      <c r="B53" s="13" t="s">
        <v>264</v>
      </c>
      <c r="C53" s="44">
        <v>98000</v>
      </c>
    </row>
    <row r="54" spans="1:3" ht="28.5" customHeight="1">
      <c r="A54" s="7" t="s">
        <v>263</v>
      </c>
      <c r="B54" s="13" t="s">
        <v>264</v>
      </c>
      <c r="C54" s="44">
        <v>100000</v>
      </c>
    </row>
    <row r="55" spans="1:3" ht="32.25" customHeight="1">
      <c r="A55" s="52" t="s">
        <v>241</v>
      </c>
      <c r="B55" s="3" t="s">
        <v>58</v>
      </c>
      <c r="C55" s="46">
        <f>C56</f>
        <v>15452631.92</v>
      </c>
    </row>
    <row r="56" spans="1:3" ht="66.75" customHeight="1">
      <c r="A56" s="16" t="s">
        <v>59</v>
      </c>
      <c r="B56" s="17" t="s">
        <v>60</v>
      </c>
      <c r="C56" s="46">
        <f>C57+C64</f>
        <v>15452631.92</v>
      </c>
    </row>
    <row r="57" spans="1:3" ht="43.5" customHeight="1">
      <c r="A57" s="4" t="s">
        <v>61</v>
      </c>
      <c r="B57" s="17" t="s">
        <v>62</v>
      </c>
      <c r="C57" s="46">
        <f>C58+C59+C62+C63+C61+C60</f>
        <v>13832631.92</v>
      </c>
    </row>
    <row r="58" spans="1:3" ht="30" customHeight="1">
      <c r="A58" s="19" t="s">
        <v>63</v>
      </c>
      <c r="B58" s="13" t="s">
        <v>220</v>
      </c>
      <c r="C58" s="44">
        <v>1637950</v>
      </c>
    </row>
    <row r="59" spans="1:3" ht="15.75" customHeight="1">
      <c r="A59" s="23" t="s">
        <v>64</v>
      </c>
      <c r="B59" s="13" t="s">
        <v>220</v>
      </c>
      <c r="C59" s="44">
        <f>1477600+174638.02-439918.33</f>
        <v>1212319.69</v>
      </c>
    </row>
    <row r="60" spans="1:3" ht="36" customHeight="1">
      <c r="A60" s="23" t="s">
        <v>249</v>
      </c>
      <c r="B60" s="13" t="s">
        <v>250</v>
      </c>
      <c r="C60" s="44">
        <v>439918.33</v>
      </c>
    </row>
    <row r="61" spans="1:3" ht="43.5" customHeight="1">
      <c r="A61" s="23" t="s">
        <v>248</v>
      </c>
      <c r="B61" s="13" t="s">
        <v>247</v>
      </c>
      <c r="C61" s="44">
        <v>8358443.9000000004</v>
      </c>
    </row>
    <row r="62" spans="1:3" ht="30.75" customHeight="1">
      <c r="A62" s="23" t="s">
        <v>65</v>
      </c>
      <c r="B62" s="13" t="s">
        <v>220</v>
      </c>
      <c r="C62" s="44">
        <v>2064000</v>
      </c>
    </row>
    <row r="63" spans="1:3" ht="17.25" customHeight="1">
      <c r="A63" s="23" t="s">
        <v>66</v>
      </c>
      <c r="B63" s="13" t="s">
        <v>220</v>
      </c>
      <c r="C63" s="44">
        <v>120000</v>
      </c>
    </row>
    <row r="64" spans="1:3" ht="29.25" customHeight="1">
      <c r="A64" s="4" t="s">
        <v>67</v>
      </c>
      <c r="B64" s="3" t="s">
        <v>68</v>
      </c>
      <c r="C64" s="46">
        <f>C65+C66</f>
        <v>1620000</v>
      </c>
    </row>
    <row r="65" spans="1:3" ht="43.5" customHeight="1">
      <c r="A65" s="23" t="s">
        <v>69</v>
      </c>
      <c r="B65" s="13" t="s">
        <v>221</v>
      </c>
      <c r="C65" s="44">
        <v>900000</v>
      </c>
    </row>
    <row r="66" spans="1:3" ht="43.5" customHeight="1">
      <c r="A66" s="23" t="s">
        <v>70</v>
      </c>
      <c r="B66" s="13" t="s">
        <v>221</v>
      </c>
      <c r="C66" s="44">
        <v>720000</v>
      </c>
    </row>
    <row r="67" spans="1:3" ht="35.25" customHeight="1">
      <c r="A67" s="15" t="s">
        <v>240</v>
      </c>
      <c r="B67" s="3" t="s">
        <v>71</v>
      </c>
      <c r="C67" s="46">
        <f>C68</f>
        <v>1454000</v>
      </c>
    </row>
    <row r="68" spans="1:3" ht="43.5" customHeight="1">
      <c r="A68" s="16" t="s">
        <v>72</v>
      </c>
      <c r="B68" s="17" t="s">
        <v>73</v>
      </c>
      <c r="C68" s="46">
        <f>C69+C75+C82</f>
        <v>1454000</v>
      </c>
    </row>
    <row r="69" spans="1:3" ht="43.5" customHeight="1">
      <c r="A69" s="4" t="s">
        <v>74</v>
      </c>
      <c r="B69" s="17" t="s">
        <v>75</v>
      </c>
      <c r="C69" s="46">
        <f>C70+C71+C72+C73+C74</f>
        <v>649000</v>
      </c>
    </row>
    <row r="70" spans="1:3" ht="30.75" customHeight="1">
      <c r="A70" s="19" t="s">
        <v>76</v>
      </c>
      <c r="B70" s="13" t="s">
        <v>77</v>
      </c>
      <c r="C70" s="44">
        <v>100000</v>
      </c>
    </row>
    <row r="71" spans="1:3" ht="25.5" customHeight="1">
      <c r="A71" s="23" t="s">
        <v>78</v>
      </c>
      <c r="B71" s="13" t="s">
        <v>77</v>
      </c>
      <c r="C71" s="44">
        <v>180000</v>
      </c>
    </row>
    <row r="72" spans="1:3" ht="52.5" customHeight="1">
      <c r="A72" s="23" t="s">
        <v>79</v>
      </c>
      <c r="B72" s="13" t="s">
        <v>77</v>
      </c>
      <c r="C72" s="44">
        <v>200000</v>
      </c>
    </row>
    <row r="73" spans="1:3" ht="18.75" customHeight="1">
      <c r="A73" s="23" t="s">
        <v>80</v>
      </c>
      <c r="B73" s="13" t="s">
        <v>81</v>
      </c>
      <c r="C73" s="44">
        <f>1255000-1255000</f>
        <v>0</v>
      </c>
    </row>
    <row r="74" spans="1:3" ht="27.75" customHeight="1">
      <c r="A74" s="23" t="s">
        <v>82</v>
      </c>
      <c r="B74" s="13" t="s">
        <v>77</v>
      </c>
      <c r="C74" s="44">
        <v>169000</v>
      </c>
    </row>
    <row r="75" spans="1:3" ht="33" customHeight="1">
      <c r="A75" s="20" t="s">
        <v>83</v>
      </c>
      <c r="B75" s="21" t="s">
        <v>84</v>
      </c>
      <c r="C75" s="46">
        <f>C76+C78+C79++C80+C81+C77</f>
        <v>705000</v>
      </c>
    </row>
    <row r="76" spans="1:3" ht="31.5" customHeight="1">
      <c r="A76" s="22" t="s">
        <v>85</v>
      </c>
      <c r="B76" s="13" t="s">
        <v>86</v>
      </c>
      <c r="C76" s="44">
        <v>171527</v>
      </c>
    </row>
    <row r="77" spans="1:3" ht="21.75" customHeight="1">
      <c r="A77" s="7" t="s">
        <v>87</v>
      </c>
      <c r="B77" s="24" t="s">
        <v>88</v>
      </c>
      <c r="C77" s="44">
        <v>228473</v>
      </c>
    </row>
    <row r="78" spans="1:3" ht="16.5" customHeight="1">
      <c r="A78" s="7" t="s">
        <v>265</v>
      </c>
      <c r="B78" s="24" t="s">
        <v>89</v>
      </c>
      <c r="C78" s="44">
        <v>100000</v>
      </c>
    </row>
    <row r="79" spans="1:3" ht="16.5" customHeight="1">
      <c r="A79" s="7" t="s">
        <v>90</v>
      </c>
      <c r="B79" s="24" t="s">
        <v>89</v>
      </c>
      <c r="C79" s="44">
        <v>60000</v>
      </c>
    </row>
    <row r="80" spans="1:3" ht="19.5" customHeight="1">
      <c r="A80" s="7" t="s">
        <v>91</v>
      </c>
      <c r="B80" s="24" t="s">
        <v>89</v>
      </c>
      <c r="C80" s="44">
        <v>85000</v>
      </c>
    </row>
    <row r="81" spans="1:3" ht="33.75" customHeight="1">
      <c r="A81" s="7" t="s">
        <v>92</v>
      </c>
      <c r="B81" s="24" t="s">
        <v>89</v>
      </c>
      <c r="C81" s="44">
        <v>60000</v>
      </c>
    </row>
    <row r="82" spans="1:3" ht="37.5" customHeight="1">
      <c r="A82" s="4" t="s">
        <v>93</v>
      </c>
      <c r="B82" s="3" t="s">
        <v>94</v>
      </c>
      <c r="C82" s="46">
        <f>C83</f>
        <v>100000</v>
      </c>
    </row>
    <row r="83" spans="1:3" ht="31.5" customHeight="1">
      <c r="A83" s="5" t="s">
        <v>95</v>
      </c>
      <c r="B83" s="1" t="s">
        <v>222</v>
      </c>
      <c r="C83" s="44">
        <v>100000</v>
      </c>
    </row>
    <row r="84" spans="1:3" ht="45" customHeight="1">
      <c r="A84" s="15" t="s">
        <v>223</v>
      </c>
      <c r="B84" s="3" t="s">
        <v>96</v>
      </c>
      <c r="C84" s="46">
        <f>C85</f>
        <v>159400</v>
      </c>
    </row>
    <row r="85" spans="1:3" ht="43.5" customHeight="1">
      <c r="A85" s="25" t="s">
        <v>97</v>
      </c>
      <c r="B85" s="3" t="s">
        <v>98</v>
      </c>
      <c r="C85" s="46">
        <f>C86</f>
        <v>159400</v>
      </c>
    </row>
    <row r="86" spans="1:3" ht="43.5" customHeight="1">
      <c r="A86" s="4" t="s">
        <v>99</v>
      </c>
      <c r="B86" s="3" t="s">
        <v>100</v>
      </c>
      <c r="C86" s="46">
        <f>C87+C88+C89+C90</f>
        <v>159400</v>
      </c>
    </row>
    <row r="87" spans="1:3" ht="43.5" customHeight="1">
      <c r="A87" s="23" t="s">
        <v>102</v>
      </c>
      <c r="B87" s="13" t="s">
        <v>101</v>
      </c>
      <c r="C87" s="44">
        <f>156000-100000+49100-20000</f>
        <v>85100</v>
      </c>
    </row>
    <row r="88" spans="1:3" ht="43.5" customHeight="1">
      <c r="A88" s="23" t="s">
        <v>103</v>
      </c>
      <c r="B88" s="13" t="s">
        <v>101</v>
      </c>
      <c r="C88" s="44">
        <f>196400-96400-50000+2000+2300+20000</f>
        <v>74300</v>
      </c>
    </row>
    <row r="89" spans="1:3" ht="43.5" customHeight="1">
      <c r="A89" s="23" t="s">
        <v>104</v>
      </c>
      <c r="B89" s="13" t="s">
        <v>101</v>
      </c>
      <c r="C89" s="44">
        <f>52000-50000-2000</f>
        <v>0</v>
      </c>
    </row>
    <row r="90" spans="1:3" ht="43.5" customHeight="1">
      <c r="A90" s="8" t="s">
        <v>105</v>
      </c>
      <c r="B90" s="13" t="s">
        <v>101</v>
      </c>
      <c r="C90" s="44">
        <f>49100-49100</f>
        <v>0</v>
      </c>
    </row>
    <row r="91" spans="1:3" ht="37.5" customHeight="1">
      <c r="A91" s="15" t="s">
        <v>224</v>
      </c>
      <c r="B91" s="3" t="s">
        <v>106</v>
      </c>
      <c r="C91" s="46">
        <f>C92</f>
        <v>0</v>
      </c>
    </row>
    <row r="92" spans="1:3" ht="43.5" customHeight="1">
      <c r="A92" s="25" t="s">
        <v>107</v>
      </c>
      <c r="B92" s="17" t="s">
        <v>108</v>
      </c>
      <c r="C92" s="46">
        <f>C93+C95</f>
        <v>0</v>
      </c>
    </row>
    <row r="93" spans="1:3" ht="22.5" customHeight="1">
      <c r="A93" s="20" t="s">
        <v>109</v>
      </c>
      <c r="B93" s="21" t="s">
        <v>110</v>
      </c>
      <c r="C93" s="46">
        <f>C94</f>
        <v>0</v>
      </c>
    </row>
    <row r="94" spans="1:3" ht="31.5" customHeight="1">
      <c r="A94" s="23" t="s">
        <v>111</v>
      </c>
      <c r="B94" s="13" t="s">
        <v>112</v>
      </c>
      <c r="C94" s="44">
        <f>50000-50000</f>
        <v>0</v>
      </c>
    </row>
    <row r="95" spans="1:3" ht="32.25" customHeight="1">
      <c r="A95" s="4" t="s">
        <v>113</v>
      </c>
      <c r="B95" s="3" t="s">
        <v>114</v>
      </c>
      <c r="C95" s="46">
        <f>C96</f>
        <v>0</v>
      </c>
    </row>
    <row r="96" spans="1:3" ht="43.5" customHeight="1">
      <c r="A96" s="7" t="s">
        <v>115</v>
      </c>
      <c r="B96" s="13" t="s">
        <v>116</v>
      </c>
      <c r="C96" s="44">
        <f>176950-176950</f>
        <v>0</v>
      </c>
    </row>
    <row r="97" spans="1:3" ht="43.5" customHeight="1">
      <c r="A97" s="15" t="s">
        <v>225</v>
      </c>
      <c r="B97" s="21" t="s">
        <v>117</v>
      </c>
      <c r="C97" s="46">
        <f>C98</f>
        <v>517007</v>
      </c>
    </row>
    <row r="98" spans="1:3" ht="43.5" customHeight="1">
      <c r="A98" s="2" t="s">
        <v>118</v>
      </c>
      <c r="B98" s="21" t="s">
        <v>119</v>
      </c>
      <c r="C98" s="46">
        <f>C99+C102+C104</f>
        <v>517007</v>
      </c>
    </row>
    <row r="99" spans="1:3" ht="43.5" customHeight="1">
      <c r="A99" s="4" t="s">
        <v>120</v>
      </c>
      <c r="B99" s="21" t="s">
        <v>121</v>
      </c>
      <c r="C99" s="46">
        <f>C100+C101</f>
        <v>457007</v>
      </c>
    </row>
    <row r="100" spans="1:3" ht="43.5" customHeight="1">
      <c r="A100" s="9" t="s">
        <v>122</v>
      </c>
      <c r="B100" s="13" t="s">
        <v>123</v>
      </c>
      <c r="C100" s="44">
        <v>437007</v>
      </c>
    </row>
    <row r="101" spans="1:3" ht="33" customHeight="1">
      <c r="A101" s="41" t="s">
        <v>124</v>
      </c>
      <c r="B101" s="13" t="s">
        <v>125</v>
      </c>
      <c r="C101" s="44">
        <v>20000</v>
      </c>
    </row>
    <row r="102" spans="1:3" ht="43.5" customHeight="1">
      <c r="A102" s="4" t="s">
        <v>126</v>
      </c>
      <c r="B102" s="21" t="s">
        <v>127</v>
      </c>
      <c r="C102" s="46">
        <f>C103</f>
        <v>60000</v>
      </c>
    </row>
    <row r="103" spans="1:3" ht="24.75" customHeight="1">
      <c r="A103" s="7" t="s">
        <v>128</v>
      </c>
      <c r="B103" s="13" t="s">
        <v>226</v>
      </c>
      <c r="C103" s="44">
        <v>60000</v>
      </c>
    </row>
    <row r="104" spans="1:3" ht="31.5" customHeight="1">
      <c r="A104" s="26" t="s">
        <v>129</v>
      </c>
      <c r="B104" s="27" t="s">
        <v>130</v>
      </c>
      <c r="C104" s="46">
        <f>C105+C106</f>
        <v>0</v>
      </c>
    </row>
    <row r="105" spans="1:3" ht="43.5" customHeight="1">
      <c r="A105" s="5" t="s">
        <v>131</v>
      </c>
      <c r="B105" s="1" t="s">
        <v>132</v>
      </c>
      <c r="C105" s="44">
        <f>56000-56000</f>
        <v>0</v>
      </c>
    </row>
    <row r="106" spans="1:3" ht="36" customHeight="1">
      <c r="A106" s="5" t="s">
        <v>133</v>
      </c>
      <c r="B106" s="28" t="s">
        <v>132</v>
      </c>
      <c r="C106" s="44">
        <f>200000-200000</f>
        <v>0</v>
      </c>
    </row>
    <row r="107" spans="1:3" ht="43.5" customHeight="1">
      <c r="A107" s="15" t="s">
        <v>227</v>
      </c>
      <c r="B107" s="3" t="s">
        <v>134</v>
      </c>
      <c r="C107" s="46">
        <f>C108</f>
        <v>890000</v>
      </c>
    </row>
    <row r="108" spans="1:3" ht="43.5" customHeight="1">
      <c r="A108" s="57" t="s">
        <v>135</v>
      </c>
      <c r="B108" s="3" t="s">
        <v>136</v>
      </c>
      <c r="C108" s="46">
        <f>C109</f>
        <v>890000</v>
      </c>
    </row>
    <row r="109" spans="1:3" ht="33.75" customHeight="1">
      <c r="A109" s="4" t="s">
        <v>137</v>
      </c>
      <c r="B109" s="3" t="s">
        <v>138</v>
      </c>
      <c r="C109" s="46">
        <f>C110+C111</f>
        <v>890000</v>
      </c>
    </row>
    <row r="110" spans="1:3" ht="29.25" customHeight="1">
      <c r="A110" s="18" t="s">
        <v>139</v>
      </c>
      <c r="B110" s="13" t="s">
        <v>228</v>
      </c>
      <c r="C110" s="44">
        <v>842000</v>
      </c>
    </row>
    <row r="111" spans="1:3" ht="23.25" customHeight="1">
      <c r="A111" s="7" t="s">
        <v>140</v>
      </c>
      <c r="B111" s="13" t="s">
        <v>228</v>
      </c>
      <c r="C111" s="44">
        <v>48000</v>
      </c>
    </row>
    <row r="112" spans="1:3" ht="30" customHeight="1">
      <c r="A112" s="15" t="s">
        <v>229</v>
      </c>
      <c r="B112" s="21" t="s">
        <v>141</v>
      </c>
      <c r="C112" s="55">
        <f>C113</f>
        <v>3608050</v>
      </c>
    </row>
    <row r="113" spans="1:3" ht="34.5" customHeight="1">
      <c r="A113" s="2" t="s">
        <v>142</v>
      </c>
      <c r="B113" s="3" t="s">
        <v>143</v>
      </c>
      <c r="C113" s="46">
        <f>C114+C119+C123+C125</f>
        <v>3608050</v>
      </c>
    </row>
    <row r="114" spans="1:3" ht="43.5" customHeight="1">
      <c r="A114" s="4" t="s">
        <v>144</v>
      </c>
      <c r="B114" s="3" t="s">
        <v>145</v>
      </c>
      <c r="C114" s="47">
        <f>C115+C116+C117+C118</f>
        <v>1707000</v>
      </c>
    </row>
    <row r="115" spans="1:3" ht="17.25" customHeight="1">
      <c r="A115" s="23" t="s">
        <v>146</v>
      </c>
      <c r="B115" s="13" t="s">
        <v>147</v>
      </c>
      <c r="C115" s="44">
        <v>597000</v>
      </c>
    </row>
    <row r="116" spans="1:3" ht="21" customHeight="1">
      <c r="A116" s="23" t="s">
        <v>148</v>
      </c>
      <c r="B116" s="13" t="s">
        <v>147</v>
      </c>
      <c r="C116" s="44">
        <v>500000</v>
      </c>
    </row>
    <row r="117" spans="1:3" ht="18" customHeight="1">
      <c r="A117" s="9" t="s">
        <v>149</v>
      </c>
      <c r="B117" s="13" t="s">
        <v>147</v>
      </c>
      <c r="C117" s="44">
        <v>100000</v>
      </c>
    </row>
    <row r="118" spans="1:3" ht="19.5" customHeight="1">
      <c r="A118" s="23" t="s">
        <v>150</v>
      </c>
      <c r="B118" s="13" t="s">
        <v>147</v>
      </c>
      <c r="C118" s="44">
        <v>510000</v>
      </c>
    </row>
    <row r="119" spans="1:3" ht="29.25" customHeight="1">
      <c r="A119" s="20" t="s">
        <v>151</v>
      </c>
      <c r="B119" s="21" t="s">
        <v>152</v>
      </c>
      <c r="C119" s="47">
        <f>C120+C121+C122</f>
        <v>1004050</v>
      </c>
    </row>
    <row r="120" spans="1:3" ht="36" customHeight="1">
      <c r="A120" s="23" t="s">
        <v>153</v>
      </c>
      <c r="B120" s="13" t="s">
        <v>154</v>
      </c>
      <c r="C120" s="44">
        <f>1003000-11400-600</f>
        <v>991000</v>
      </c>
    </row>
    <row r="121" spans="1:3" ht="30" customHeight="1">
      <c r="A121" s="23" t="s">
        <v>155</v>
      </c>
      <c r="B121" s="13" t="s">
        <v>156</v>
      </c>
      <c r="C121" s="44">
        <f>600+1050</f>
        <v>1650</v>
      </c>
    </row>
    <row r="122" spans="1:3" ht="33.75" customHeight="1">
      <c r="A122" s="23" t="s">
        <v>157</v>
      </c>
      <c r="B122" s="13" t="s">
        <v>158</v>
      </c>
      <c r="C122" s="44">
        <f>11400</f>
        <v>11400</v>
      </c>
    </row>
    <row r="123" spans="1:3" ht="43.5" customHeight="1">
      <c r="A123" s="20" t="s">
        <v>159</v>
      </c>
      <c r="B123" s="21" t="s">
        <v>160</v>
      </c>
      <c r="C123" s="47">
        <f>C124</f>
        <v>797000</v>
      </c>
    </row>
    <row r="124" spans="1:3" ht="54.75" customHeight="1">
      <c r="A124" s="29" t="s">
        <v>161</v>
      </c>
      <c r="B124" s="13" t="s">
        <v>230</v>
      </c>
      <c r="C124" s="44">
        <v>797000</v>
      </c>
    </row>
    <row r="125" spans="1:3" ht="30" customHeight="1">
      <c r="A125" s="20" t="s">
        <v>162</v>
      </c>
      <c r="B125" s="21" t="s">
        <v>163</v>
      </c>
      <c r="C125" s="47">
        <f>C126</f>
        <v>100000</v>
      </c>
    </row>
    <row r="126" spans="1:3" ht="22.5" customHeight="1">
      <c r="A126" s="30" t="s">
        <v>164</v>
      </c>
      <c r="B126" s="13" t="s">
        <v>231</v>
      </c>
      <c r="C126" s="44">
        <v>100000</v>
      </c>
    </row>
    <row r="127" spans="1:3" ht="31.5" customHeight="1">
      <c r="A127" s="15" t="s">
        <v>232</v>
      </c>
      <c r="B127" s="21" t="s">
        <v>165</v>
      </c>
      <c r="C127" s="55">
        <f>C128</f>
        <v>405000</v>
      </c>
    </row>
    <row r="128" spans="1:3" ht="43.5" customHeight="1">
      <c r="A128" s="16" t="s">
        <v>166</v>
      </c>
      <c r="B128" s="21" t="s">
        <v>167</v>
      </c>
      <c r="C128" s="44">
        <f>C129+C131</f>
        <v>405000</v>
      </c>
    </row>
    <row r="129" spans="1:3" ht="39.75" customHeight="1">
      <c r="A129" s="31" t="s">
        <v>168</v>
      </c>
      <c r="B129" s="32" t="s">
        <v>169</v>
      </c>
      <c r="C129" s="47">
        <f>C130</f>
        <v>0</v>
      </c>
    </row>
    <row r="130" spans="1:3" ht="25.5" customHeight="1">
      <c r="A130" s="23" t="s">
        <v>170</v>
      </c>
      <c r="B130" s="13" t="s">
        <v>233</v>
      </c>
      <c r="C130" s="44">
        <f>10000-10000</f>
        <v>0</v>
      </c>
    </row>
    <row r="131" spans="1:3" ht="29.25" customHeight="1">
      <c r="A131" s="20" t="s">
        <v>171</v>
      </c>
      <c r="B131" s="21" t="s">
        <v>172</v>
      </c>
      <c r="C131" s="47">
        <f>C132+C133+C134+C135+C136+C137+C138+C139+C140+C141+C142+C144+C143</f>
        <v>405000</v>
      </c>
    </row>
    <row r="132" spans="1:3" ht="15" customHeight="1">
      <c r="A132" s="23" t="s">
        <v>266</v>
      </c>
      <c r="B132" s="13" t="s">
        <v>234</v>
      </c>
      <c r="C132" s="44">
        <v>90000</v>
      </c>
    </row>
    <row r="133" spans="1:3" ht="18" customHeight="1">
      <c r="A133" s="22" t="s">
        <v>173</v>
      </c>
      <c r="B133" s="13" t="s">
        <v>234</v>
      </c>
      <c r="C133" s="44">
        <v>90000</v>
      </c>
    </row>
    <row r="134" spans="1:3" ht="15.75" customHeight="1">
      <c r="A134" s="7" t="s">
        <v>267</v>
      </c>
      <c r="B134" s="13" t="s">
        <v>234</v>
      </c>
      <c r="C134" s="44">
        <v>40000</v>
      </c>
    </row>
    <row r="135" spans="1:3" ht="17.25" customHeight="1">
      <c r="A135" s="7" t="s">
        <v>268</v>
      </c>
      <c r="B135" s="13" t="s">
        <v>234</v>
      </c>
      <c r="C135" s="44">
        <v>50000</v>
      </c>
    </row>
    <row r="136" spans="1:3" ht="16.5" customHeight="1">
      <c r="A136" s="7" t="s">
        <v>269</v>
      </c>
      <c r="B136" s="13" t="s">
        <v>234</v>
      </c>
      <c r="C136" s="44">
        <v>90000</v>
      </c>
    </row>
    <row r="137" spans="1:3" ht="18.75" hidden="1" customHeight="1">
      <c r="A137" s="7"/>
      <c r="B137" s="13"/>
      <c r="C137" s="44"/>
    </row>
    <row r="138" spans="1:3" ht="15.75" hidden="1" customHeight="1">
      <c r="A138" s="7"/>
      <c r="B138" s="13"/>
      <c r="C138" s="44"/>
    </row>
    <row r="139" spans="1:3" ht="16.5" hidden="1" customHeight="1">
      <c r="A139" s="7"/>
      <c r="B139" s="13"/>
      <c r="C139" s="44"/>
    </row>
    <row r="140" spans="1:3" ht="17.25" hidden="1" customHeight="1">
      <c r="A140" s="7"/>
      <c r="B140" s="13"/>
      <c r="C140" s="44"/>
    </row>
    <row r="141" spans="1:3" ht="18.75" hidden="1" customHeight="1">
      <c r="A141" s="7"/>
      <c r="B141" s="13"/>
      <c r="C141" s="44"/>
    </row>
    <row r="142" spans="1:3" ht="17.25" hidden="1" customHeight="1">
      <c r="A142" s="7"/>
      <c r="B142" s="13"/>
      <c r="C142" s="44"/>
    </row>
    <row r="143" spans="1:3" ht="17.25" customHeight="1">
      <c r="A143" s="7" t="s">
        <v>270</v>
      </c>
      <c r="B143" s="13" t="s">
        <v>234</v>
      </c>
      <c r="C143" s="44">
        <v>20000</v>
      </c>
    </row>
    <row r="144" spans="1:3" ht="16.5" customHeight="1">
      <c r="A144" s="7" t="s">
        <v>174</v>
      </c>
      <c r="B144" s="13" t="s">
        <v>234</v>
      </c>
      <c r="C144" s="44">
        <v>25000</v>
      </c>
    </row>
    <row r="145" spans="1:3" ht="43.5" customHeight="1">
      <c r="A145" s="15" t="s">
        <v>235</v>
      </c>
      <c r="B145" s="21" t="s">
        <v>175</v>
      </c>
      <c r="C145" s="46">
        <f>C146+C149</f>
        <v>4530000</v>
      </c>
    </row>
    <row r="146" spans="1:3" ht="39" customHeight="1">
      <c r="A146" s="33" t="s">
        <v>176</v>
      </c>
      <c r="B146" s="21" t="s">
        <v>177</v>
      </c>
      <c r="C146" s="46">
        <f>C147</f>
        <v>1600000</v>
      </c>
    </row>
    <row r="147" spans="1:3" ht="39" customHeight="1">
      <c r="A147" s="34" t="s">
        <v>178</v>
      </c>
      <c r="B147" s="21" t="s">
        <v>179</v>
      </c>
      <c r="C147" s="47">
        <f>C148</f>
        <v>1600000</v>
      </c>
    </row>
    <row r="148" spans="1:3" ht="28.5" customHeight="1">
      <c r="A148" s="9" t="s">
        <v>180</v>
      </c>
      <c r="B148" s="35" t="s">
        <v>181</v>
      </c>
      <c r="C148" s="44">
        <f>1700000-100000</f>
        <v>1600000</v>
      </c>
    </row>
    <row r="149" spans="1:3" ht="18" customHeight="1">
      <c r="A149" s="33" t="s">
        <v>182</v>
      </c>
      <c r="B149" s="21" t="s">
        <v>183</v>
      </c>
      <c r="C149" s="46">
        <f>C150+C154</f>
        <v>2930000</v>
      </c>
    </row>
    <row r="150" spans="1:3" ht="28.5" customHeight="1">
      <c r="A150" s="34" t="s">
        <v>184</v>
      </c>
      <c r="B150" s="21" t="s">
        <v>185</v>
      </c>
      <c r="C150" s="47">
        <f>C151+C152+C153</f>
        <v>2065000</v>
      </c>
    </row>
    <row r="151" spans="1:3" ht="30.75" customHeight="1">
      <c r="A151" s="7" t="s">
        <v>186</v>
      </c>
      <c r="B151" s="13" t="s">
        <v>187</v>
      </c>
      <c r="C151" s="44">
        <f>110000-100000-10000</f>
        <v>0</v>
      </c>
    </row>
    <row r="152" spans="1:3" ht="30.75" customHeight="1">
      <c r="A152" s="7" t="s">
        <v>188</v>
      </c>
      <c r="B152" s="1" t="s">
        <v>187</v>
      </c>
      <c r="C152" s="44">
        <f>150000+10000</f>
        <v>160000</v>
      </c>
    </row>
    <row r="153" spans="1:3" ht="13.5" customHeight="1">
      <c r="A153" s="7" t="s">
        <v>244</v>
      </c>
      <c r="B153" s="1" t="s">
        <v>189</v>
      </c>
      <c r="C153" s="44">
        <f>650000+1255000</f>
        <v>1905000</v>
      </c>
    </row>
    <row r="154" spans="1:3" ht="30" customHeight="1">
      <c r="A154" s="34" t="s">
        <v>190</v>
      </c>
      <c r="B154" s="3" t="s">
        <v>191</v>
      </c>
      <c r="C154" s="47">
        <f>C155+C156+C157+C158+C159</f>
        <v>865000</v>
      </c>
    </row>
    <row r="155" spans="1:3" ht="13.5" customHeight="1">
      <c r="A155" s="7" t="s">
        <v>192</v>
      </c>
      <c r="B155" s="1" t="s">
        <v>236</v>
      </c>
      <c r="C155" s="44">
        <f>200000</f>
        <v>200000</v>
      </c>
    </row>
    <row r="156" spans="1:3" ht="15.75" customHeight="1">
      <c r="A156" s="7" t="s">
        <v>193</v>
      </c>
      <c r="B156" s="1" t="s">
        <v>236</v>
      </c>
      <c r="C156" s="44">
        <v>150000</v>
      </c>
    </row>
    <row r="157" spans="1:3" ht="15.75" customHeight="1">
      <c r="A157" s="7" t="s">
        <v>194</v>
      </c>
      <c r="B157" s="1" t="s">
        <v>236</v>
      </c>
      <c r="C157" s="44">
        <v>150000</v>
      </c>
    </row>
    <row r="158" spans="1:3" ht="14.25" customHeight="1">
      <c r="A158" s="7" t="s">
        <v>195</v>
      </c>
      <c r="B158" s="1" t="s">
        <v>236</v>
      </c>
      <c r="C158" s="44">
        <f>370000-5000</f>
        <v>365000</v>
      </c>
    </row>
    <row r="159" spans="1:3" ht="17.25" customHeight="1">
      <c r="A159" s="7" t="s">
        <v>196</v>
      </c>
      <c r="B159" s="1" t="s">
        <v>236</v>
      </c>
      <c r="C159" s="44">
        <f>70000-70000</f>
        <v>0</v>
      </c>
    </row>
    <row r="160" spans="1:3" ht="43.5" customHeight="1">
      <c r="A160" s="36" t="s">
        <v>197</v>
      </c>
      <c r="B160" s="37" t="s">
        <v>198</v>
      </c>
      <c r="C160" s="46">
        <f>C161+C167</f>
        <v>1560000</v>
      </c>
    </row>
    <row r="161" spans="1:3" ht="30" customHeight="1">
      <c r="A161" s="2" t="s">
        <v>199</v>
      </c>
      <c r="B161" s="58" t="s">
        <v>200</v>
      </c>
      <c r="C161" s="46">
        <f>C162+C165</f>
        <v>1420000</v>
      </c>
    </row>
    <row r="162" spans="1:3" ht="33" customHeight="1">
      <c r="A162" s="4" t="s">
        <v>201</v>
      </c>
      <c r="B162" s="21" t="s">
        <v>202</v>
      </c>
      <c r="C162" s="47">
        <f>C163+C164</f>
        <v>1220000</v>
      </c>
    </row>
    <row r="163" spans="1:3" ht="14.25" customHeight="1">
      <c r="A163" s="38" t="s">
        <v>203</v>
      </c>
      <c r="B163" s="13" t="s">
        <v>237</v>
      </c>
      <c r="C163" s="49">
        <v>511000</v>
      </c>
    </row>
    <row r="164" spans="1:3" ht="16.5" customHeight="1">
      <c r="A164" s="38" t="s">
        <v>204</v>
      </c>
      <c r="B164" s="13" t="s">
        <v>237</v>
      </c>
      <c r="C164" s="49">
        <f>406000+303000</f>
        <v>709000</v>
      </c>
    </row>
    <row r="165" spans="1:3" ht="42" customHeight="1">
      <c r="A165" s="4" t="s">
        <v>205</v>
      </c>
      <c r="B165" s="21" t="s">
        <v>206</v>
      </c>
      <c r="C165" s="50">
        <f>C166</f>
        <v>200000</v>
      </c>
    </row>
    <row r="166" spans="1:3" ht="13.5" customHeight="1">
      <c r="A166" s="39" t="s">
        <v>207</v>
      </c>
      <c r="B166" s="13" t="s">
        <v>238</v>
      </c>
      <c r="C166" s="49">
        <f>100000+100000</f>
        <v>200000</v>
      </c>
    </row>
    <row r="167" spans="1:3" ht="12.75" customHeight="1">
      <c r="A167" s="40" t="s">
        <v>208</v>
      </c>
      <c r="B167" s="21" t="s">
        <v>209</v>
      </c>
      <c r="C167" s="46">
        <f>C168</f>
        <v>140000</v>
      </c>
    </row>
    <row r="168" spans="1:3" ht="28.5" customHeight="1">
      <c r="A168" s="4" t="s">
        <v>210</v>
      </c>
      <c r="B168" s="21" t="s">
        <v>211</v>
      </c>
      <c r="C168" s="47">
        <f>C169+C170+C171+C172+C173</f>
        <v>140000</v>
      </c>
    </row>
    <row r="169" spans="1:3" ht="21.75" customHeight="1">
      <c r="A169" s="7" t="s">
        <v>212</v>
      </c>
      <c r="B169" s="13" t="s">
        <v>243</v>
      </c>
      <c r="C169" s="44">
        <v>60000</v>
      </c>
    </row>
    <row r="170" spans="1:3" ht="16.5" customHeight="1">
      <c r="A170" s="7" t="s">
        <v>213</v>
      </c>
      <c r="B170" s="13" t="s">
        <v>243</v>
      </c>
      <c r="C170" s="44">
        <v>80000</v>
      </c>
    </row>
    <row r="171" spans="1:3" ht="18.75" customHeight="1">
      <c r="A171" s="41" t="s">
        <v>214</v>
      </c>
      <c r="B171" s="13" t="s">
        <v>243</v>
      </c>
      <c r="C171" s="44">
        <f>53000-53000</f>
        <v>0</v>
      </c>
    </row>
    <row r="172" spans="1:3" ht="17.25" customHeight="1">
      <c r="A172" s="41" t="s">
        <v>215</v>
      </c>
      <c r="B172" s="13" t="s">
        <v>243</v>
      </c>
      <c r="C172" s="44">
        <f>10000-10000</f>
        <v>0</v>
      </c>
    </row>
    <row r="173" spans="1:3" ht="15.75" customHeight="1">
      <c r="A173" s="41" t="s">
        <v>216</v>
      </c>
      <c r="B173" s="59" t="s">
        <v>243</v>
      </c>
      <c r="C173" s="44">
        <f>65000-65000</f>
        <v>0</v>
      </c>
    </row>
    <row r="174" spans="1:3" ht="19.5" customHeight="1">
      <c r="A174" s="61" t="s">
        <v>239</v>
      </c>
      <c r="B174" s="60"/>
      <c r="C174" s="62">
        <f>C5+C27+C55+C67+C84+C91+C97+C107+C112+C127+C145+C160</f>
        <v>49724222.670000002</v>
      </c>
    </row>
  </sheetData>
  <mergeCells count="5">
    <mergeCell ref="B1:D1"/>
    <mergeCell ref="A2:C2"/>
    <mergeCell ref="B3:B4"/>
    <mergeCell ref="A3:A4"/>
    <mergeCell ref="C3:C4"/>
  </mergeCells>
  <pageMargins left="0.7" right="0.7" top="0.75" bottom="0.75" header="0.3" footer="0.3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2016-05-17T13:04:59Z</dcterms:modified>
</cp:coreProperties>
</file>